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服装及道具汇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902DC2AAAB3F4C5B8D521611CD4889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7910" y="685800"/>
          <a:ext cx="3571875" cy="4762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D698FE421C1340F1BA8206E58E867C0D"/>
        <xdr:cNvPicPr>
          <a:picLocks noChangeAspect="1"/>
        </xdr:cNvPicPr>
      </xdr:nvPicPr>
      <xdr:blipFill>
        <a:blip r:embed="rId2"/>
        <a:srcRect t="21909" b="32504"/>
        <a:stretch>
          <a:fillRect/>
        </a:stretch>
      </xdr:blipFill>
      <xdr:spPr>
        <a:xfrm>
          <a:off x="1057910" y="4824095"/>
          <a:ext cx="5743575" cy="56908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E053BBACCAA24D4F9FFEAE38D9A8312B"/>
        <xdr:cNvPicPr>
          <a:picLocks noChangeAspect="1"/>
        </xdr:cNvPicPr>
      </xdr:nvPicPr>
      <xdr:blipFill>
        <a:blip r:embed="rId3"/>
        <a:srcRect t="13861" b="24325"/>
        <a:stretch>
          <a:fillRect/>
        </a:stretch>
      </xdr:blipFill>
      <xdr:spPr>
        <a:xfrm>
          <a:off x="1057910" y="4800600"/>
          <a:ext cx="5572125" cy="74536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0F91A6A4D3F4441EBE7F3BFEFC9DDC5A"/>
        <xdr:cNvPicPr>
          <a:picLocks noChangeAspect="1"/>
        </xdr:cNvPicPr>
      </xdr:nvPicPr>
      <xdr:blipFill>
        <a:blip r:embed="rId4"/>
        <a:srcRect l="23154" t="30983" r="34984" b="46304"/>
        <a:stretch>
          <a:fillRect/>
        </a:stretch>
      </xdr:blipFill>
      <xdr:spPr>
        <a:xfrm>
          <a:off x="1057910" y="4532630"/>
          <a:ext cx="2152650" cy="25952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46395C92E66D4018B04A77F38BFF03D8"/>
        <xdr:cNvPicPr>
          <a:picLocks noChangeAspect="1"/>
        </xdr:cNvPicPr>
      </xdr:nvPicPr>
      <xdr:blipFill>
        <a:blip r:embed="rId5"/>
        <a:srcRect l="15217" t="16235" r="17166" b="42849"/>
        <a:stretch>
          <a:fillRect/>
        </a:stretch>
      </xdr:blipFill>
      <xdr:spPr>
        <a:xfrm>
          <a:off x="1906270" y="7757160"/>
          <a:ext cx="3767455" cy="4933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D76BCC9D4EE14E19AF019E4A516E7836" descr="图示, 示意图&amp;#10;&amp;#10;中度可信度描述已自动生成"/>
        <xdr:cNvPicPr/>
      </xdr:nvPicPr>
      <xdr:blipFill>
        <a:blip r:embed="rId6"/>
        <a:stretch>
          <a:fillRect/>
        </a:stretch>
      </xdr:blipFill>
      <xdr:spPr>
        <a:xfrm>
          <a:off x="1057910" y="11734165"/>
          <a:ext cx="3063875" cy="3657600"/>
        </a:xfrm>
        <a:prstGeom prst="rect">
          <a:avLst/>
        </a:prstGeom>
      </xdr:spPr>
    </xdr:pic>
  </etc:cellImage>
  <etc:cellImage>
    <xdr:pic>
      <xdr:nvPicPr>
        <xdr:cNvPr id="26" name="ID_A030656265F349BE9B6B98B9C32E85C1" descr="upload_post_object_v2_1619303803"/>
        <xdr:cNvPicPr/>
      </xdr:nvPicPr>
      <xdr:blipFill>
        <a:blip r:embed="rId7"/>
        <a:stretch>
          <a:fillRect/>
        </a:stretch>
      </xdr:blipFill>
      <xdr:spPr>
        <a:xfrm>
          <a:off x="0" y="0"/>
          <a:ext cx="1241425" cy="2540000"/>
        </a:xfrm>
        <a:prstGeom prst="rect">
          <a:avLst/>
        </a:prstGeom>
      </xdr:spPr>
    </xdr:pic>
  </etc:cellImage>
  <etc:cellImage>
    <xdr:pic>
      <xdr:nvPicPr>
        <xdr:cNvPr id="27" name="ID_5B28DC562FD0449583EDA3080BF15690" descr="upload_post_object_v2_3278988665"/>
        <xdr:cNvPicPr/>
      </xdr:nvPicPr>
      <xdr:blipFill>
        <a:blip r:embed="rId8"/>
        <a:stretch>
          <a:fillRect/>
        </a:stretch>
      </xdr:blipFill>
      <xdr:spPr>
        <a:xfrm>
          <a:off x="0" y="0"/>
          <a:ext cx="361315" cy="448310"/>
        </a:xfrm>
        <a:prstGeom prst="rect">
          <a:avLst/>
        </a:prstGeom>
      </xdr:spPr>
    </xdr:pic>
  </etc:cellImage>
  <etc:cellImage>
    <xdr:pic>
      <xdr:nvPicPr>
        <xdr:cNvPr id="28" name="ID_5B3270D0C637481A841FE82A58F618F6" descr="upload_post_object_v2_1534973538"/>
        <xdr:cNvPicPr/>
      </xdr:nvPicPr>
      <xdr:blipFill>
        <a:blip r:embed="rId9"/>
        <a:stretch>
          <a:fillRect/>
        </a:stretch>
      </xdr:blipFill>
      <xdr:spPr>
        <a:xfrm>
          <a:off x="0" y="0"/>
          <a:ext cx="596900" cy="1736725"/>
        </a:xfrm>
        <a:prstGeom prst="rect">
          <a:avLst/>
        </a:prstGeom>
      </xdr:spPr>
    </xdr:pic>
  </etc:cellImage>
  <etc:cellImage>
    <xdr:pic>
      <xdr:nvPicPr>
        <xdr:cNvPr id="29" name="ID_72C6B26032194CBCA62ED7598D5DA80E" descr="upload_post_object_v2_3598295004"/>
        <xdr:cNvPicPr/>
      </xdr:nvPicPr>
      <xdr:blipFill>
        <a:blip r:embed="rId10"/>
        <a:stretch>
          <a:fillRect/>
        </a:stretch>
      </xdr:blipFill>
      <xdr:spPr>
        <a:xfrm>
          <a:off x="0" y="0"/>
          <a:ext cx="254000" cy="638175"/>
        </a:xfrm>
        <a:prstGeom prst="rect">
          <a:avLst/>
        </a:prstGeom>
      </xdr:spPr>
    </xdr:pic>
  </etc:cellImage>
  <etc:cellImage>
    <xdr:pic>
      <xdr:nvPicPr>
        <xdr:cNvPr id="30" name="ID_F1808F8457E44B56BEE70FC9C8A55466" descr="upload_post_object_v2_2519480708"/>
        <xdr:cNvPicPr/>
      </xdr:nvPicPr>
      <xdr:blipFill>
        <a:blip r:embed="rId11"/>
        <a:stretch>
          <a:fillRect/>
        </a:stretch>
      </xdr:blipFill>
      <xdr:spPr>
        <a:xfrm>
          <a:off x="0" y="0"/>
          <a:ext cx="2012950" cy="2190750"/>
        </a:xfrm>
        <a:prstGeom prst="rect">
          <a:avLst/>
        </a:prstGeom>
      </xdr:spPr>
    </xdr:pic>
  </etc:cellImage>
  <etc:cellImage>
    <xdr:pic>
      <xdr:nvPicPr>
        <xdr:cNvPr id="32" name="ID_9B14A621BF784E26BF2962A4D7848E81" descr="upload_post_object_v2_4289184544"/>
        <xdr:cNvPicPr/>
      </xdr:nvPicPr>
      <xdr:blipFill>
        <a:blip r:embed="rId12"/>
        <a:stretch>
          <a:fillRect/>
        </a:stretch>
      </xdr:blipFill>
      <xdr:spPr>
        <a:xfrm>
          <a:off x="0" y="0"/>
          <a:ext cx="971550" cy="2222500"/>
        </a:xfrm>
        <a:prstGeom prst="rect">
          <a:avLst/>
        </a:prstGeom>
      </xdr:spPr>
    </xdr:pic>
  </etc:cellImage>
  <etc:cellImage>
    <xdr:pic>
      <xdr:nvPicPr>
        <xdr:cNvPr id="33" name="ID_2739C21AF59444BFB9D06064E237BCCD" descr="upload_post_object_v2_1712364416"/>
        <xdr:cNvPicPr/>
      </xdr:nvPicPr>
      <xdr:blipFill>
        <a:blip r:embed="rId13"/>
        <a:stretch>
          <a:fillRect/>
        </a:stretch>
      </xdr:blipFill>
      <xdr:spPr>
        <a:xfrm>
          <a:off x="0" y="0"/>
          <a:ext cx="2882900" cy="3429000"/>
        </a:xfrm>
        <a:prstGeom prst="rect">
          <a:avLst/>
        </a:prstGeom>
      </xdr:spPr>
    </xdr:pic>
  </etc:cellImage>
  <etc:cellImage>
    <xdr:pic>
      <xdr:nvPicPr>
        <xdr:cNvPr id="34" name="ID_DCB032D9A3BC4B4BB3CA673B1EFF8004" descr="upload_post_object_v2_3913469823"/>
        <xdr:cNvPicPr/>
      </xdr:nvPicPr>
      <xdr:blipFill>
        <a:blip r:embed="rId14"/>
        <a:stretch>
          <a:fillRect/>
        </a:stretch>
      </xdr:blipFill>
      <xdr:spPr>
        <a:xfrm>
          <a:off x="0" y="0"/>
          <a:ext cx="485775" cy="927100"/>
        </a:xfrm>
        <a:prstGeom prst="rect">
          <a:avLst/>
        </a:prstGeom>
      </xdr:spPr>
    </xdr:pic>
  </etc:cellImage>
  <etc:cellImage>
    <xdr:pic>
      <xdr:nvPicPr>
        <xdr:cNvPr id="36" name="ID_17B1DCBD5731404982F020B176E678D1" descr="upload_post_object_v2_1057959635"/>
        <xdr:cNvPicPr/>
      </xdr:nvPicPr>
      <xdr:blipFill>
        <a:blip r:embed="rId15"/>
        <a:stretch>
          <a:fillRect/>
        </a:stretch>
      </xdr:blipFill>
      <xdr:spPr>
        <a:xfrm>
          <a:off x="0" y="0"/>
          <a:ext cx="476250" cy="650875"/>
        </a:xfrm>
        <a:prstGeom prst="rect">
          <a:avLst/>
        </a:prstGeom>
      </xdr:spPr>
    </xdr:pic>
  </etc:cellImage>
  <etc:cellImage>
    <xdr:pic>
      <xdr:nvPicPr>
        <xdr:cNvPr id="37" name="ID_FE69EF7EECEB412A89E20ED9370D56F9" descr="upload_post_object_v2_4087742927"/>
        <xdr:cNvPicPr/>
      </xdr:nvPicPr>
      <xdr:blipFill>
        <a:blip r:embed="rId16"/>
        <a:stretch>
          <a:fillRect/>
        </a:stretch>
      </xdr:blipFill>
      <xdr:spPr>
        <a:xfrm>
          <a:off x="0" y="0"/>
          <a:ext cx="1690370" cy="1682115"/>
        </a:xfrm>
        <a:prstGeom prst="rect">
          <a:avLst/>
        </a:prstGeom>
      </xdr:spPr>
    </xdr:pic>
  </etc:cellImage>
  <etc:cellImage>
    <xdr:pic>
      <xdr:nvPicPr>
        <xdr:cNvPr id="38" name="ID_4FE6C3F571B64374B6604EAD31904ADC" descr="upload_post_object_v2_198862079"/>
        <xdr:cNvPicPr/>
      </xdr:nvPicPr>
      <xdr:blipFill>
        <a:blip r:embed="rId17"/>
        <a:stretch>
          <a:fillRect/>
        </a:stretch>
      </xdr:blipFill>
      <xdr:spPr>
        <a:xfrm>
          <a:off x="0" y="0"/>
          <a:ext cx="1250950" cy="809625"/>
        </a:xfrm>
        <a:prstGeom prst="rect">
          <a:avLst/>
        </a:prstGeom>
      </xdr:spPr>
    </xdr:pic>
  </etc:cellImage>
  <etc:cellImage>
    <xdr:pic>
      <xdr:nvPicPr>
        <xdr:cNvPr id="39" name="ID_E382DDEA33D244569FDA62B24DBB3FC2" descr="upload_post_object_v2_2677176756"/>
        <xdr:cNvPicPr/>
      </xdr:nvPicPr>
      <xdr:blipFill>
        <a:blip r:embed="rId18"/>
        <a:stretch>
          <a:fillRect/>
        </a:stretch>
      </xdr:blipFill>
      <xdr:spPr>
        <a:xfrm>
          <a:off x="0" y="0"/>
          <a:ext cx="901700" cy="714375"/>
        </a:xfrm>
        <a:prstGeom prst="rect">
          <a:avLst/>
        </a:prstGeom>
      </xdr:spPr>
    </xdr:pic>
  </etc:cellImage>
  <etc:cellImage>
    <xdr:pic>
      <xdr:nvPicPr>
        <xdr:cNvPr id="40" name="ID_15651DF8AE4D4F659D40DB4B03FDDB20" descr="upload_post_object_v2_3948984190"/>
        <xdr:cNvPicPr/>
      </xdr:nvPicPr>
      <xdr:blipFill>
        <a:blip r:embed="rId19"/>
        <a:stretch>
          <a:fillRect/>
        </a:stretch>
      </xdr:blipFill>
      <xdr:spPr>
        <a:xfrm>
          <a:off x="0" y="0"/>
          <a:ext cx="2714625" cy="1768475"/>
        </a:xfrm>
        <a:prstGeom prst="rect">
          <a:avLst/>
        </a:prstGeom>
      </xdr:spPr>
    </xdr:pic>
  </etc:cellImage>
  <etc:cellImage>
    <xdr:pic>
      <xdr:nvPicPr>
        <xdr:cNvPr id="41" name="ID_BB922B3B014F41119709DBA5212AE6ED" descr="upload_post_object_v2_3537462918"/>
        <xdr:cNvPicPr/>
      </xdr:nvPicPr>
      <xdr:blipFill>
        <a:blip r:embed="rId20"/>
        <a:stretch>
          <a:fillRect/>
        </a:stretch>
      </xdr:blipFill>
      <xdr:spPr>
        <a:xfrm>
          <a:off x="0" y="0"/>
          <a:ext cx="3251200" cy="2165350"/>
        </a:xfrm>
        <a:prstGeom prst="rect">
          <a:avLst/>
        </a:prstGeom>
      </xdr:spPr>
    </xdr:pic>
  </etc:cellImage>
  <etc:cellImage>
    <xdr:pic>
      <xdr:nvPicPr>
        <xdr:cNvPr id="42" name="ID_08230BB57DF5452FBB8110FEB25136D5" descr="upload_post_object_v2_1634983290"/>
        <xdr:cNvPicPr/>
      </xdr:nvPicPr>
      <xdr:blipFill>
        <a:blip r:embed="rId21"/>
        <a:stretch>
          <a:fillRect/>
        </a:stretch>
      </xdr:blipFill>
      <xdr:spPr>
        <a:xfrm>
          <a:off x="0" y="0"/>
          <a:ext cx="3441700" cy="2806700"/>
        </a:xfrm>
        <a:prstGeom prst="rect">
          <a:avLst/>
        </a:prstGeom>
      </xdr:spPr>
    </xdr:pic>
  </etc:cellImage>
  <etc:cellImage>
    <xdr:pic>
      <xdr:nvPicPr>
        <xdr:cNvPr id="43" name="ID_E50F5E519D5F4A15A988D4CA7F45F382"/>
        <xdr:cNvPicPr>
          <a:picLocks noChangeAspect="1"/>
        </xdr:cNvPicPr>
      </xdr:nvPicPr>
      <xdr:blipFill>
        <a:blip r:embed="rId22"/>
        <a:srcRect b="38248"/>
        <a:stretch>
          <a:fillRect/>
        </a:stretch>
      </xdr:blipFill>
      <xdr:spPr>
        <a:xfrm>
          <a:off x="1322070" y="39467790"/>
          <a:ext cx="6113780" cy="8172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061BB3A7139F4FC2ACCD22F03326F91D"/>
        <xdr:cNvPicPr>
          <a:picLocks noChangeAspect="1"/>
        </xdr:cNvPicPr>
      </xdr:nvPicPr>
      <xdr:blipFill>
        <a:blip r:embed="rId23"/>
        <a:srcRect t="15066" b="25163"/>
        <a:stretch>
          <a:fillRect/>
        </a:stretch>
      </xdr:blipFill>
      <xdr:spPr>
        <a:xfrm>
          <a:off x="1322070" y="41229915"/>
          <a:ext cx="5570855" cy="7207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" name="ID_62BE95BDB9EC4383866D95D13C2979A2"/>
        <xdr:cNvPicPr>
          <a:picLocks noChangeAspect="1"/>
        </xdr:cNvPicPr>
      </xdr:nvPicPr>
      <xdr:blipFill>
        <a:blip r:embed="rId24"/>
        <a:srcRect t="11529" b="38205"/>
        <a:stretch>
          <a:fillRect/>
        </a:stretch>
      </xdr:blipFill>
      <xdr:spPr>
        <a:xfrm>
          <a:off x="1322070" y="44465240"/>
          <a:ext cx="6113780" cy="66490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" name="ID_E231E928953744388CA171D0D3604AD4"/>
        <xdr:cNvPicPr>
          <a:picLocks noChangeAspect="1"/>
        </xdr:cNvPicPr>
      </xdr:nvPicPr>
      <xdr:blipFill>
        <a:blip r:embed="rId25"/>
        <a:srcRect b="37889"/>
        <a:stretch>
          <a:fillRect/>
        </a:stretch>
      </xdr:blipFill>
      <xdr:spPr>
        <a:xfrm>
          <a:off x="1322070" y="44372530"/>
          <a:ext cx="6114415" cy="82181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2F28FF8067B442CDAE009C4B772AE9D7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322070" y="400050"/>
          <a:ext cx="4643755" cy="63582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" name="ID_F29AC9AC3C3443D7822A9AEEB9725737"/>
        <xdr:cNvPicPr>
          <a:picLocks noChangeAspect="1"/>
        </xdr:cNvPicPr>
      </xdr:nvPicPr>
      <xdr:blipFill>
        <a:blip r:embed="rId27"/>
        <a:srcRect r="52093"/>
        <a:stretch>
          <a:fillRect/>
        </a:stretch>
      </xdr:blipFill>
      <xdr:spPr>
        <a:xfrm>
          <a:off x="1322070" y="200025"/>
          <a:ext cx="2463800" cy="3429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" name="ID_49EC9F71BF0F44A9B7B6E1C2FBFA7F16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322070" y="49783365"/>
          <a:ext cx="3571875" cy="4762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" name="ID_C1056053160C4D8D99B732BE7D24DC4C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322070" y="51541045"/>
          <a:ext cx="4286250" cy="5715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" name="ID_67D8D94CA9DB49FCADC3E7DECCF0FAB3"/>
        <xdr:cNvPicPr>
          <a:picLocks noChangeAspect="1"/>
        </xdr:cNvPicPr>
      </xdr:nvPicPr>
      <xdr:blipFill>
        <a:blip r:embed="rId30"/>
        <a:srcRect l="41625" t="49457" r="43330" b="9617"/>
        <a:stretch>
          <a:fillRect/>
        </a:stretch>
      </xdr:blipFill>
      <xdr:spPr>
        <a:xfrm>
          <a:off x="4896485" y="342900"/>
          <a:ext cx="1719580" cy="2105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" name="ID_5BD5A05BA9254731909E9FBDD663BF08"/>
        <xdr:cNvPicPr>
          <a:picLocks noChangeAspect="1"/>
        </xdr:cNvPicPr>
      </xdr:nvPicPr>
      <xdr:blipFill>
        <a:blip r:embed="rId31"/>
        <a:srcRect l="41293" t="16625" r="43327" b="45665"/>
        <a:stretch>
          <a:fillRect/>
        </a:stretch>
      </xdr:blipFill>
      <xdr:spPr>
        <a:xfrm>
          <a:off x="4896485" y="2112645"/>
          <a:ext cx="1757680" cy="19386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" name="ID_298F62D25C1A41C7A8100A11CD6FBA7D"/>
        <xdr:cNvPicPr>
          <a:picLocks noChangeAspect="1"/>
        </xdr:cNvPicPr>
      </xdr:nvPicPr>
      <xdr:blipFill>
        <a:blip r:embed="rId32"/>
        <a:srcRect l="44799" t="16687" r="39699"/>
        <a:stretch>
          <a:fillRect/>
        </a:stretch>
      </xdr:blipFill>
      <xdr:spPr>
        <a:xfrm>
          <a:off x="3886200" y="342900"/>
          <a:ext cx="1771650" cy="42856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" name="ID_AC4CC615670141D3861B98B64DC52F19"/>
        <xdr:cNvPicPr>
          <a:picLocks noChangeAspect="1"/>
        </xdr:cNvPicPr>
      </xdr:nvPicPr>
      <xdr:blipFill>
        <a:blip r:embed="rId33"/>
        <a:srcRect l="38437" t="14947" r="41832" b="63819"/>
        <a:stretch>
          <a:fillRect/>
        </a:stretch>
      </xdr:blipFill>
      <xdr:spPr>
        <a:xfrm>
          <a:off x="5848985" y="3365500"/>
          <a:ext cx="1014730" cy="819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9" name="ID_E6910A3074D24B428B3DFDE4236EAF60"/>
        <xdr:cNvPicPr>
          <a:picLocks noChangeAspect="1"/>
        </xdr:cNvPicPr>
      </xdr:nvPicPr>
      <xdr:blipFill>
        <a:blip r:embed="rId34"/>
        <a:srcRect l="25571" t="28675" r="24522" b="29441"/>
        <a:stretch>
          <a:fillRect/>
        </a:stretch>
      </xdr:blipFill>
      <xdr:spPr>
        <a:xfrm>
          <a:off x="5848985" y="1436370"/>
          <a:ext cx="2566670" cy="27101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" name="ID_5EE5DF3A4C4241FE97582D4711677A92"/>
        <xdr:cNvPicPr>
          <a:picLocks noChangeAspect="1"/>
        </xdr:cNvPicPr>
      </xdr:nvPicPr>
      <xdr:blipFill>
        <a:blip r:embed="rId31"/>
        <a:srcRect l="72593" t="51316" r="9867" b="24324"/>
        <a:stretch>
          <a:fillRect/>
        </a:stretch>
      </xdr:blipFill>
      <xdr:spPr>
        <a:xfrm>
          <a:off x="5848985" y="3368040"/>
          <a:ext cx="2004695" cy="12522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" name="ID_7E990DDECCDE45C3BCA0E21769899DD4"/>
        <xdr:cNvPicPr>
          <a:picLocks noChangeAspect="1"/>
        </xdr:cNvPicPr>
      </xdr:nvPicPr>
      <xdr:blipFill>
        <a:blip r:embed="rId32"/>
        <a:srcRect l="71093" t="19427" r="9784" b="62048"/>
        <a:stretch>
          <a:fillRect/>
        </a:stretch>
      </xdr:blipFill>
      <xdr:spPr>
        <a:xfrm>
          <a:off x="5848985" y="4658360"/>
          <a:ext cx="2185670" cy="9525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<sst xmlns="http://schemas.openxmlformats.org/spreadsheetml/2006/main" count="58" uniqueCount="41">
  <si>
    <t>租赁清单</t>
  </si>
  <si>
    <t>序号</t>
  </si>
  <si>
    <t>货物名称</t>
  </si>
  <si>
    <t>参考样式图</t>
  </si>
  <si>
    <t>数量及单位</t>
  </si>
  <si>
    <t>男主持服装1</t>
  </si>
  <si>
    <t xml:space="preserve"> 1套</t>
  </si>
  <si>
    <t>男主持服装2</t>
  </si>
  <si>
    <t>女主持服装1</t>
  </si>
  <si>
    <t>女主持服装2</t>
  </si>
  <si>
    <t>待到春和景明时服装及头饰</t>
  </si>
  <si>
    <t>12套</t>
  </si>
  <si>
    <t>头饰12套</t>
  </si>
  <si>
    <t>长安流芳服装及头饰</t>
  </si>
  <si>
    <t>9套（含头饰）</t>
  </si>
  <si>
    <t>21套</t>
  </si>
  <si>
    <t>3套</t>
  </si>
  <si>
    <t>花影戏梦操服装</t>
  </si>
  <si>
    <t>信仰的力量服装及道具</t>
  </si>
  <si>
    <t>1套</t>
  </si>
  <si>
    <t>2套</t>
  </si>
  <si>
    <t>13块红布</t>
  </si>
  <si>
    <t>1块草席</t>
  </si>
  <si>
    <t>一张木质的桌子</t>
  </si>
  <si>
    <t>两张木质或者皮质有靠背，有扶手的椅子</t>
  </si>
  <si>
    <t>4副手铐</t>
  </si>
  <si>
    <t>1支笔</t>
  </si>
  <si>
    <t>2个信封</t>
  </si>
  <si>
    <t>1个控制器</t>
  </si>
  <si>
    <t>壁上观服装及头饰</t>
  </si>
  <si>
    <t>1套（含头饰）</t>
  </si>
  <si>
    <t>6套（含头饰）</t>
  </si>
  <si>
    <t>歌曲串烧服装</t>
  </si>
  <si>
    <t>为了新中国前进服装及道具，含（帽子、上衣、裤子、绑腿带、鞋子、腰带）</t>
  </si>
  <si>
    <t>14套</t>
  </si>
  <si>
    <t>1个望远镜</t>
  </si>
  <si>
    <t>7个身上炸药包</t>
  </si>
  <si>
    <t>1面红旗</t>
  </si>
  <si>
    <t>10个沙袋</t>
  </si>
  <si>
    <t>2个手拿炸药包</t>
  </si>
  <si>
    <t>13把枪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</si>
</sst>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5.jpeg"/><Relationship Id="rId8" Type="http://schemas.openxmlformats.org/officeDocument/2006/relationships/image" Target="media/image14.jpeg"/><Relationship Id="rId7" Type="http://schemas.openxmlformats.org/officeDocument/2006/relationships/image" Target="media/image13.jpeg"/><Relationship Id="rId6" Type="http://schemas.openxmlformats.org/officeDocument/2006/relationships/image" Target="media/image12.jpeg"/><Relationship Id="rId5" Type="http://schemas.openxmlformats.org/officeDocument/2006/relationships/image" Target="media/image11.png"/><Relationship Id="rId4" Type="http://schemas.openxmlformats.org/officeDocument/2006/relationships/image" Target="media/image10.png"/><Relationship Id="rId34" Type="http://schemas.openxmlformats.org/officeDocument/2006/relationships/image" Target="media/image40.png"/><Relationship Id="rId33" Type="http://schemas.openxmlformats.org/officeDocument/2006/relationships/image" Target="media/image39.png"/><Relationship Id="rId32" Type="http://schemas.openxmlformats.org/officeDocument/2006/relationships/image" Target="media/image38.png"/><Relationship Id="rId31" Type="http://schemas.openxmlformats.org/officeDocument/2006/relationships/image" Target="media/image37.png"/><Relationship Id="rId30" Type="http://schemas.openxmlformats.org/officeDocument/2006/relationships/image" Target="media/image36.png"/><Relationship Id="rId3" Type="http://schemas.openxmlformats.org/officeDocument/2006/relationships/image" Target="media/image9.png"/><Relationship Id="rId29" Type="http://schemas.openxmlformats.org/officeDocument/2006/relationships/image" Target="media/image35.png"/><Relationship Id="rId28" Type="http://schemas.openxmlformats.org/officeDocument/2006/relationships/image" Target="media/image34.png"/><Relationship Id="rId27" Type="http://schemas.openxmlformats.org/officeDocument/2006/relationships/image" Target="media/image33.png"/><Relationship Id="rId26" Type="http://schemas.openxmlformats.org/officeDocument/2006/relationships/image" Target="media/image32.png"/><Relationship Id="rId25" Type="http://schemas.openxmlformats.org/officeDocument/2006/relationships/image" Target="media/image31.png"/><Relationship Id="rId24" Type="http://schemas.openxmlformats.org/officeDocument/2006/relationships/image" Target="media/image30.png"/><Relationship Id="rId23" Type="http://schemas.openxmlformats.org/officeDocument/2006/relationships/image" Target="media/image29.png"/><Relationship Id="rId22" Type="http://schemas.openxmlformats.org/officeDocument/2006/relationships/image" Target="media/image28.png"/><Relationship Id="rId21" Type="http://schemas.openxmlformats.org/officeDocument/2006/relationships/image" Target="media/image27.jpeg"/><Relationship Id="rId20" Type="http://schemas.openxmlformats.org/officeDocument/2006/relationships/image" Target="media/image26.jpeg"/><Relationship Id="rId2" Type="http://schemas.openxmlformats.org/officeDocument/2006/relationships/image" Target="media/image8.png"/><Relationship Id="rId19" Type="http://schemas.openxmlformats.org/officeDocument/2006/relationships/image" Target="media/image25.jpeg"/><Relationship Id="rId18" Type="http://schemas.openxmlformats.org/officeDocument/2006/relationships/image" Target="media/image24.jpeg"/><Relationship Id="rId17" Type="http://schemas.openxmlformats.org/officeDocument/2006/relationships/image" Target="media/image23.jpeg"/><Relationship Id="rId16" Type="http://schemas.openxmlformats.org/officeDocument/2006/relationships/image" Target="media/image22.jpeg"/><Relationship Id="rId15" Type="http://schemas.openxmlformats.org/officeDocument/2006/relationships/image" Target="media/image21.jpeg"/><Relationship Id="rId14" Type="http://schemas.openxmlformats.org/officeDocument/2006/relationships/image" Target="media/image20.jpeg"/><Relationship Id="rId13" Type="http://schemas.openxmlformats.org/officeDocument/2006/relationships/image" Target="media/image19.jpeg"/><Relationship Id="rId12" Type="http://schemas.openxmlformats.org/officeDocument/2006/relationships/image" Target="media/image18.jpeg"/><Relationship Id="rId11" Type="http://schemas.openxmlformats.org/officeDocument/2006/relationships/image" Target="media/image17.jpeg"/><Relationship Id="rId10" Type="http://schemas.openxmlformats.org/officeDocument/2006/relationships/image" Target="media/image16.jpeg"/><Relationship Id="rId1" Type="http://schemas.openxmlformats.org/officeDocument/2006/relationships/image" Target="media/image7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10160</xdr:colOff>
      <xdr:row>5</xdr:row>
      <xdr:rowOff>3175</xdr:rowOff>
    </xdr:from>
    <xdr:to>
      <xdr:col>2</xdr:col>
      <xdr:colOff>1360805</xdr:colOff>
      <xdr:row>5</xdr:row>
      <xdr:rowOff>2477135</xdr:rowOff>
    </xdr:to>
    <xdr:pic>
      <xdr:nvPicPr>
        <xdr:cNvPr id="2" name="图片 1" descr="279a6db108e9911dd318ee9c104de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7010" y="9599295"/>
          <a:ext cx="1350645" cy="247396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</xdr:colOff>
      <xdr:row>3</xdr:row>
      <xdr:rowOff>3175</xdr:rowOff>
    </xdr:from>
    <xdr:to>
      <xdr:col>2</xdr:col>
      <xdr:colOff>1450975</xdr:colOff>
      <xdr:row>4</xdr:row>
      <xdr:rowOff>45085</xdr:rowOff>
    </xdr:to>
    <xdr:pic>
      <xdr:nvPicPr>
        <xdr:cNvPr id="3" name="图片 2" descr="e8db0d7b3aac2bcbc0945433c46826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7010" y="4000500"/>
          <a:ext cx="1440815" cy="2620010"/>
        </a:xfrm>
        <a:prstGeom prst="rect">
          <a:avLst/>
        </a:prstGeom>
      </xdr:spPr>
    </xdr:pic>
    <xdr:clientData/>
  </xdr:twoCellAnchor>
  <xdr:twoCellAnchor editAs="oneCell">
    <xdr:from>
      <xdr:col>2</xdr:col>
      <xdr:colOff>222885</xdr:colOff>
      <xdr:row>18</xdr:row>
      <xdr:rowOff>29845</xdr:rowOff>
    </xdr:from>
    <xdr:to>
      <xdr:col>2</xdr:col>
      <xdr:colOff>2113280</xdr:colOff>
      <xdr:row>18</xdr:row>
      <xdr:rowOff>1929130</xdr:rowOff>
    </xdr:to>
    <xdr:pic>
      <xdr:nvPicPr>
        <xdr:cNvPr id="4" name="图片 3" descr="12d92234ee2cfc0accef98706001fe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9735" y="38255575"/>
          <a:ext cx="1890395" cy="1899285"/>
        </a:xfrm>
        <a:prstGeom prst="rect">
          <a:avLst/>
        </a:prstGeom>
      </xdr:spPr>
    </xdr:pic>
    <xdr:clientData/>
  </xdr:twoCellAnchor>
  <xdr:twoCellAnchor editAs="oneCell">
    <xdr:from>
      <xdr:col>2</xdr:col>
      <xdr:colOff>80645</xdr:colOff>
      <xdr:row>29</xdr:row>
      <xdr:rowOff>33655</xdr:rowOff>
    </xdr:from>
    <xdr:to>
      <xdr:col>2</xdr:col>
      <xdr:colOff>1993900</xdr:colOff>
      <xdr:row>29</xdr:row>
      <xdr:rowOff>1975485</xdr:rowOff>
    </xdr:to>
    <xdr:pic>
      <xdr:nvPicPr>
        <xdr:cNvPr id="5" name="图片 4" descr="de598539d1037ac2027e09649edfa9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47495" y="52091590"/>
          <a:ext cx="1913255" cy="1941830"/>
        </a:xfrm>
        <a:prstGeom prst="rect">
          <a:avLst/>
        </a:prstGeom>
      </xdr:spPr>
    </xdr:pic>
    <xdr:clientData/>
  </xdr:twoCellAnchor>
  <xdr:twoCellAnchor editAs="oneCell">
    <xdr:from>
      <xdr:col>2</xdr:col>
      <xdr:colOff>348615</xdr:colOff>
      <xdr:row>11</xdr:row>
      <xdr:rowOff>11430</xdr:rowOff>
    </xdr:from>
    <xdr:to>
      <xdr:col>2</xdr:col>
      <xdr:colOff>1739265</xdr:colOff>
      <xdr:row>11</xdr:row>
      <xdr:rowOff>1863725</xdr:rowOff>
    </xdr:to>
    <xdr:pic>
      <xdr:nvPicPr>
        <xdr:cNvPr id="6" name="图片 5" descr="9fd808485e30ff7282737d313af8bf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15465" y="25788620"/>
          <a:ext cx="1390650" cy="1852295"/>
        </a:xfrm>
        <a:prstGeom prst="rect">
          <a:avLst/>
        </a:prstGeom>
      </xdr:spPr>
    </xdr:pic>
    <xdr:clientData/>
  </xdr:twoCellAnchor>
  <xdr:twoCellAnchor editAs="oneCell">
    <xdr:from>
      <xdr:col>2</xdr:col>
      <xdr:colOff>336550</xdr:colOff>
      <xdr:row>12</xdr:row>
      <xdr:rowOff>34925</xdr:rowOff>
    </xdr:from>
    <xdr:to>
      <xdr:col>2</xdr:col>
      <xdr:colOff>1731010</xdr:colOff>
      <xdr:row>12</xdr:row>
      <xdr:rowOff>1901190</xdr:rowOff>
    </xdr:to>
    <xdr:pic>
      <xdr:nvPicPr>
        <xdr:cNvPr id="7" name="图片 6" descr="47902273fb52f1920774d0aa91ed1fd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803400" y="27729815"/>
          <a:ext cx="1394460" cy="1866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abSelected="1" zoomScale="85" zoomScaleNormal="85" topLeftCell="A39" workbookViewId="0">
      <selection activeCell="K40" sqref="K40"/>
    </sheetView>
  </sheetViews>
  <sheetFormatPr defaultColWidth="18.425" defaultRowHeight="14.25" outlineLevelCol="5"/>
  <cols>
    <col min="1" max="1" width="6.875" style="1" customWidth="1"/>
    <col min="2" max="2" width="12.375" style="2" customWidth="1"/>
    <col min="3" max="3" width="29.0583333333333" style="3" customWidth="1"/>
    <col min="4" max="4" width="18.375" style="4" customWidth="1"/>
    <col min="5" max="16383" width="18.425" style="3" customWidth="1"/>
    <col min="16384" max="16384" width="18.425" style="3"/>
  </cols>
  <sheetData>
    <row r="1" ht="43" customHeight="1" spans="1:4">
      <c r="A1" s="5" t="s">
        <v>0</v>
      </c>
      <c r="B1" s="6"/>
      <c r="C1" s="5"/>
      <c r="D1" s="7"/>
    </row>
    <row r="2" ht="30" customHeight="1" spans="1:4">
      <c r="A2" s="8" t="s">
        <v>1</v>
      </c>
      <c r="B2" s="9" t="s">
        <v>2</v>
      </c>
      <c r="C2" s="8" t="s">
        <v>3</v>
      </c>
      <c r="D2" s="7" t="s">
        <v>4</v>
      </c>
    </row>
    <row r="3" ht="241.75" spans="1:6">
      <c r="A3" s="10">
        <v>1</v>
      </c>
      <c r="B3" s="7" t="s">
        <v>5</v>
      </c>
      <c r="C3" s="10" t="str">
        <f>_xlfn.DISPIMG("ID_F29AC9AC3C3443D7822A9AEEB9725737",1)</f>
        <v>=DISPIMG("ID_F29AC9AC3C3443D7822A9AEEB9725737",1)</v>
      </c>
      <c r="D3" s="7" t="s">
        <v>6</v>
      </c>
      <c r="F3" s="11"/>
    </row>
    <row r="4" ht="203" customHeight="1" spans="1:4">
      <c r="A4" s="10">
        <v>2</v>
      </c>
      <c r="B4" s="7" t="s">
        <v>7</v>
      </c>
      <c r="C4" s="10"/>
      <c r="D4" s="7" t="s">
        <v>6</v>
      </c>
    </row>
    <row r="5" ht="237.85" spans="1:4">
      <c r="A5" s="10">
        <v>3</v>
      </c>
      <c r="B5" s="7" t="s">
        <v>8</v>
      </c>
      <c r="C5" s="10" t="str">
        <f>_xlfn.DISPIMG("ID_2F28FF8067B442CDAE009C4B772AE9D7",1)</f>
        <v>=DISPIMG("ID_2F28FF8067B442CDAE009C4B772AE9D7",1)</v>
      </c>
      <c r="D5" s="7" t="s">
        <v>6</v>
      </c>
    </row>
    <row r="6" ht="203" customHeight="1" spans="1:4">
      <c r="A6" s="10">
        <v>4</v>
      </c>
      <c r="B6" s="7" t="s">
        <v>9</v>
      </c>
      <c r="C6" s="10"/>
      <c r="D6" s="7" t="s">
        <v>6</v>
      </c>
    </row>
    <row r="7" ht="231.7" spans="1:4">
      <c r="A7" s="10">
        <v>5</v>
      </c>
      <c r="B7" s="7" t="s">
        <v>10</v>
      </c>
      <c r="C7" s="10" t="str">
        <f>_xlfn.DISPIMG("ID_902DC2AAAB3F4C5B8D521611CD488956",1)</f>
        <v>=DISPIMG("ID_902DC2AAAB3F4C5B8D521611CD488956",1)</v>
      </c>
      <c r="D7" s="7" t="s">
        <v>11</v>
      </c>
    </row>
    <row r="8" ht="172.75" spans="1:4">
      <c r="A8" s="10"/>
      <c r="B8" s="7"/>
      <c r="C8" s="10" t="str">
        <f>_xlfn.DISPIMG("ID_D698FE421C1340F1BA8206E58E867C0D",1)</f>
        <v>=DISPIMG("ID_D698FE421C1340F1BA8206E58E867C0D",1)</v>
      </c>
      <c r="D8" s="7" t="s">
        <v>12</v>
      </c>
    </row>
    <row r="9" ht="232.45" spans="1:4">
      <c r="A9" s="10">
        <v>6</v>
      </c>
      <c r="B9" s="7" t="s">
        <v>13</v>
      </c>
      <c r="C9" s="10" t="str">
        <f>_xlfn.DISPIMG("ID_E053BBACCAA24D4F9FFEAE38D9A8312B",1)</f>
        <v>=DISPIMG("ID_E053BBACCAA24D4F9FFEAE38D9A8312B",1)</v>
      </c>
      <c r="D9" s="7" t="s">
        <v>14</v>
      </c>
    </row>
    <row r="10" ht="206.6" spans="1:4">
      <c r="A10" s="10"/>
      <c r="B10" s="7"/>
      <c r="C10" s="10" t="str">
        <f>_xlfn.DISPIMG("ID_0F91A6A4D3F4441EBE7F3BFEFC9DDC5A",1)</f>
        <v>=DISPIMG("ID_0F91A6A4D3F4441EBE7F3BFEFC9DDC5A",1)</v>
      </c>
      <c r="D10" s="7"/>
    </row>
    <row r="11" ht="227.6" spans="1:4">
      <c r="A11" s="10"/>
      <c r="B11" s="7"/>
      <c r="C11" s="10" t="str">
        <f>_xlfn.DISPIMG("ID_46395C92E66D4018B04A77F38BFF03D8",1)</f>
        <v>=DISPIMG("ID_46395C92E66D4018B04A77F38BFF03D8",1)</v>
      </c>
      <c r="D11" s="7"/>
    </row>
    <row r="12" ht="151" customHeight="1" spans="1:4">
      <c r="A12" s="10">
        <v>7</v>
      </c>
      <c r="B12" s="7"/>
      <c r="C12" s="10"/>
      <c r="D12" s="7" t="s">
        <v>15</v>
      </c>
    </row>
    <row r="13" ht="152" customHeight="1" spans="1:4">
      <c r="A13" s="10"/>
      <c r="B13" s="7"/>
      <c r="C13" s="10"/>
      <c r="D13" s="7" t="s">
        <v>16</v>
      </c>
    </row>
    <row r="14" ht="207.65" spans="1:4">
      <c r="A14" s="10">
        <v>8</v>
      </c>
      <c r="B14" s="7" t="s">
        <v>17</v>
      </c>
      <c r="C14" s="10" t="str">
        <f>_xlfn.DISPIMG("ID_D76BCC9D4EE14E19AF019E4A516E7836",1)</f>
        <v>=DISPIMG("ID_D76BCC9D4EE14E19AF019E4A516E7836",1)</v>
      </c>
      <c r="D14" s="7" t="s">
        <v>11</v>
      </c>
    </row>
    <row r="15" ht="37.55" spans="1:4">
      <c r="A15" s="10">
        <v>9</v>
      </c>
      <c r="B15" s="7" t="s">
        <v>18</v>
      </c>
      <c r="C15" s="12" t="str">
        <f>_xlfn.DISPIMG("ID_5B28DC562FD0449583EDA3080BF15690",1)</f>
        <v>=DISPIMG("ID_5B28DC562FD0449583EDA3080BF15690",1)</v>
      </c>
      <c r="D15" s="7" t="s">
        <v>19</v>
      </c>
    </row>
    <row r="16" ht="52.5" spans="1:4">
      <c r="A16" s="10"/>
      <c r="B16" s="7"/>
      <c r="C16" s="12" t="str">
        <f>_xlfn.DISPIMG("ID_72C6B26032194CBCA62ED7598D5DA80E",1)</f>
        <v>=DISPIMG("ID_72C6B26032194CBCA62ED7598D5DA80E",1)</v>
      </c>
      <c r="D16" s="7" t="s">
        <v>19</v>
      </c>
    </row>
    <row r="17" ht="202.25" spans="1:4">
      <c r="A17" s="10"/>
      <c r="B17" s="7"/>
      <c r="C17" s="12" t="str">
        <f>_xlfn.DISPIMG("ID_A030656265F349BE9B6B98B9C32E85C1",1)</f>
        <v>=DISPIMG("ID_A030656265F349BE9B6B98B9C32E85C1",1)</v>
      </c>
      <c r="D17" s="7" t="s">
        <v>20</v>
      </c>
    </row>
    <row r="18" ht="177.25" spans="1:4">
      <c r="A18" s="10"/>
      <c r="B18" s="7"/>
      <c r="C18" s="12" t="str">
        <f>_xlfn.DISPIMG("ID_9B14A621BF784E26BF2962A4D7848E81",1)</f>
        <v>=DISPIMG("ID_9B14A621BF784E26BF2962A4D7848E81",1)</v>
      </c>
      <c r="D18" s="7" t="s">
        <v>19</v>
      </c>
    </row>
    <row r="19" ht="152" customHeight="1" spans="1:4">
      <c r="A19" s="10"/>
      <c r="B19" s="7"/>
      <c r="C19" s="12"/>
      <c r="D19" s="7" t="s">
        <v>19</v>
      </c>
    </row>
    <row r="20" ht="174.75" spans="1:4">
      <c r="A20" s="10"/>
      <c r="B20" s="7"/>
      <c r="C20" s="12" t="str">
        <f>_xlfn.DISPIMG("ID_F1808F8457E44B56BEE70FC9C8A55466",1)</f>
        <v>=DISPIMG("ID_F1808F8457E44B56BEE70FC9C8A55466",1)</v>
      </c>
      <c r="D20" s="7" t="s">
        <v>19</v>
      </c>
    </row>
    <row r="21" ht="206.95" spans="1:4">
      <c r="A21" s="10"/>
      <c r="B21" s="7"/>
      <c r="C21" s="12" t="str">
        <f>_xlfn.DISPIMG("ID_2739C21AF59444BFB9D06064E237BCCD",1)</f>
        <v>=DISPIMG("ID_2739C21AF59444BFB9D06064E237BCCD",1)</v>
      </c>
      <c r="D21" s="7" t="s">
        <v>19</v>
      </c>
    </row>
    <row r="22" ht="139" spans="1:4">
      <c r="A22" s="10"/>
      <c r="B22" s="7"/>
      <c r="C22" s="12" t="str">
        <f>_xlfn.DISPIMG("ID_5B3270D0C637481A841FE82A58F618F6",1)</f>
        <v>=DISPIMG("ID_5B3270D0C637481A841FE82A58F618F6",1)</v>
      </c>
      <c r="D22" s="7" t="s">
        <v>19</v>
      </c>
    </row>
    <row r="23" ht="75.25" spans="1:4">
      <c r="A23" s="10"/>
      <c r="B23" s="7"/>
      <c r="C23" s="12" t="str">
        <f>_xlfn.DISPIMG("ID_DCB032D9A3BC4B4BB3CA673B1EFF8004",1)</f>
        <v>=DISPIMG("ID_DCB032D9A3BC4B4BB3CA673B1EFF8004",1)</v>
      </c>
      <c r="D23" s="7" t="s">
        <v>19</v>
      </c>
    </row>
    <row r="24" ht="53.5" spans="1:4">
      <c r="A24" s="10"/>
      <c r="B24" s="7"/>
      <c r="C24" s="12" t="str">
        <f>_xlfn.DISPIMG("ID_17B1DCBD5731404982F020B176E678D1",1)</f>
        <v>=DISPIMG("ID_17B1DCBD5731404982F020B176E678D1",1)</v>
      </c>
      <c r="D24" s="7" t="s">
        <v>19</v>
      </c>
    </row>
    <row r="25" ht="134.7" spans="1:4">
      <c r="A25" s="10"/>
      <c r="B25" s="7"/>
      <c r="C25" s="12" t="str">
        <f>_xlfn.DISPIMG("ID_FE69EF7EECEB412A89E20ED9370D56F9",1)</f>
        <v>=DISPIMG("ID_FE69EF7EECEB412A89E20ED9370D56F9",1)</v>
      </c>
      <c r="D25" s="7" t="s">
        <v>19</v>
      </c>
    </row>
    <row r="26" ht="66" spans="1:4">
      <c r="A26" s="10"/>
      <c r="B26" s="7"/>
      <c r="C26" s="12" t="str">
        <f>_xlfn.DISPIMG("ID_4FE6C3F571B64374B6604EAD31904ADC",1)</f>
        <v>=DISPIMG("ID_4FE6C3F571B64374B6604EAD31904ADC",1)</v>
      </c>
      <c r="D26" s="7" t="s">
        <v>21</v>
      </c>
    </row>
    <row r="27" ht="58.5" spans="1:4">
      <c r="A27" s="10"/>
      <c r="B27" s="7"/>
      <c r="C27" s="12" t="str">
        <f>_xlfn.DISPIMG("ID_E382DDEA33D244569FDA62B24DBB3FC2",1)</f>
        <v>=DISPIMG("ID_E382DDEA33D244569FDA62B24DBB3FC2",1)</v>
      </c>
      <c r="D27" s="7" t="s">
        <v>22</v>
      </c>
    </row>
    <row r="28" spans="1:4">
      <c r="A28" s="10"/>
      <c r="B28" s="7"/>
      <c r="C28" s="13" t="s">
        <v>23</v>
      </c>
      <c r="D28" s="14"/>
    </row>
    <row r="29" spans="1:4">
      <c r="A29" s="10"/>
      <c r="B29" s="7"/>
      <c r="C29" s="13" t="s">
        <v>24</v>
      </c>
      <c r="D29" s="14"/>
    </row>
    <row r="30" ht="159" customHeight="1" spans="1:4">
      <c r="A30" s="10"/>
      <c r="B30" s="7"/>
      <c r="C30" s="15"/>
      <c r="D30" s="7" t="s">
        <v>25</v>
      </c>
    </row>
    <row r="31" ht="114.35" spans="1:4">
      <c r="A31" s="10"/>
      <c r="B31" s="7"/>
      <c r="C31" s="12" t="str">
        <f>_xlfn.DISPIMG("ID_15651DF8AE4D4F659D40DB4B03FDDB20",1)</f>
        <v>=DISPIMG("ID_15651DF8AE4D4F659D40DB4B03FDDB20",1)</v>
      </c>
      <c r="D31" s="14" t="s">
        <v>26</v>
      </c>
    </row>
    <row r="32" ht="116.85" spans="1:4">
      <c r="A32" s="10"/>
      <c r="B32" s="7"/>
      <c r="C32" s="12" t="str">
        <f>_xlfn.DISPIMG("ID_BB922B3B014F41119709DBA5212AE6ED",1)</f>
        <v>=DISPIMG("ID_BB922B3B014F41119709DBA5212AE6ED",1)</v>
      </c>
      <c r="D32" s="14" t="s">
        <v>27</v>
      </c>
    </row>
    <row r="33" ht="142.55" spans="1:4">
      <c r="A33" s="10"/>
      <c r="B33" s="7"/>
      <c r="C33" s="12" t="str">
        <f>_xlfn.DISPIMG("ID_08230BB57DF5452FBB8110FEB25136D5",1)</f>
        <v>=DISPIMG("ID_08230BB57DF5452FBB8110FEB25136D5",1)</v>
      </c>
      <c r="D33" s="14" t="s">
        <v>28</v>
      </c>
    </row>
    <row r="34" ht="232.3" spans="1:4">
      <c r="A34" s="10">
        <v>10</v>
      </c>
      <c r="B34" s="7" t="s">
        <v>29</v>
      </c>
      <c r="C34" s="10" t="str">
        <f>_xlfn.DISPIMG("ID_E50F5E519D5F4A15A988D4CA7F45F382",1)</f>
        <v>=DISPIMG("ID_E50F5E519D5F4A15A988D4CA7F45F382",1)</v>
      </c>
      <c r="D34" s="14" t="s">
        <v>30</v>
      </c>
    </row>
    <row r="35" ht="224.9" spans="1:4">
      <c r="A35" s="10"/>
      <c r="B35" s="7"/>
      <c r="C35" s="10" t="str">
        <f>_xlfn.DISPIMG("ID_061BB3A7139F4FC2ACCD22F03326F91D",1)</f>
        <v>=DISPIMG("ID_061BB3A7139F4FC2ACCD22F03326F91D",1)</v>
      </c>
      <c r="D35" s="14" t="s">
        <v>31</v>
      </c>
    </row>
    <row r="36" ht="189.4" spans="1:4">
      <c r="A36" s="10"/>
      <c r="B36" s="7"/>
      <c r="C36" s="10" t="str">
        <f>_xlfn.DISPIMG("ID_62BE95BDB9EC4383866D95D13C2979A2",1)</f>
        <v>=DISPIMG("ID_62BE95BDB9EC4383866D95D13C2979A2",1)</v>
      </c>
      <c r="D36" s="14" t="s">
        <v>30</v>
      </c>
    </row>
    <row r="37" ht="233.55" spans="1:4">
      <c r="A37" s="10"/>
      <c r="B37" s="7"/>
      <c r="C37" s="10" t="str">
        <f>_xlfn.DISPIMG("ID_E231E928953744388CA171D0D3604AD4",1)</f>
        <v>=DISPIMG("ID_E231E928953744388CA171D0D3604AD4",1)</v>
      </c>
      <c r="D37" s="14" t="s">
        <v>30</v>
      </c>
    </row>
    <row r="38" ht="231.7" spans="1:4">
      <c r="A38" s="10">
        <v>11</v>
      </c>
      <c r="B38" s="7" t="s">
        <v>32</v>
      </c>
      <c r="C38" s="10" t="str">
        <f>_xlfn.DISPIMG("ID_49EC9F71BF0F44A9B7B6E1C2FBFA7F16",1)</f>
        <v>=DISPIMG("ID_49EC9F71BF0F44A9B7B6E1C2FBFA7F16",1)</v>
      </c>
      <c r="D38" s="14" t="s">
        <v>19</v>
      </c>
    </row>
    <row r="39" ht="231.7" spans="1:4">
      <c r="A39" s="10"/>
      <c r="B39" s="7"/>
      <c r="C39" s="10" t="str">
        <f>_xlfn.DISPIMG("ID_C1056053160C4D8D99B732BE7D24DC4C",1)</f>
        <v>=DISPIMG("ID_C1056053160C4D8D99B732BE7D24DC4C",1)</v>
      </c>
      <c r="D39" s="14" t="s">
        <v>19</v>
      </c>
    </row>
    <row r="40" ht="364" customHeight="1" spans="1:4">
      <c r="A40" s="10">
        <v>12</v>
      </c>
      <c r="B40" s="7" t="s">
        <v>33</v>
      </c>
      <c r="C40" s="16" t="str">
        <f>_xlfn.DISPIMG("ID_298F62D25C1A41C7A8100A11CD6FBA7D",1)</f>
        <v>=DISPIMG("ID_298F62D25C1A41C7A8100A11CD6FBA7D",1)</v>
      </c>
      <c r="D40" s="7" t="s">
        <v>34</v>
      </c>
    </row>
    <row r="41" ht="174" customHeight="1" spans="1:4">
      <c r="A41" s="10"/>
      <c r="B41" s="7"/>
      <c r="C41" s="17" t="str">
        <f>_xlfn.DISPIMG("ID_67D8D94CA9DB49FCADC3E7DECCF0FAB3",1)</f>
        <v>=DISPIMG("ID_67D8D94CA9DB49FCADC3E7DECCF0FAB3",1)</v>
      </c>
      <c r="D41" s="7" t="s">
        <v>35</v>
      </c>
    </row>
    <row r="42" ht="183.95" spans="1:4">
      <c r="A42" s="10"/>
      <c r="B42" s="7"/>
      <c r="C42" s="17" t="str">
        <f>_xlfn.DISPIMG("ID_E6910A3074D24B428B3DFDE4236EAF60",1)</f>
        <v>=DISPIMG("ID_E6910A3074D24B428B3DFDE4236EAF60",1)</v>
      </c>
      <c r="D42" s="7" t="s">
        <v>36</v>
      </c>
    </row>
    <row r="43" ht="170" customHeight="1" spans="1:4">
      <c r="A43" s="10"/>
      <c r="B43" s="7"/>
      <c r="C43" s="17" t="str">
        <f>_xlfn.DISPIMG("ID_5BD5A05BA9254731909E9FBDD663BF08",1)</f>
        <v>=DISPIMG("ID_5BD5A05BA9254731909E9FBDD663BF08",1)</v>
      </c>
      <c r="D43" s="7" t="s">
        <v>37</v>
      </c>
    </row>
    <row r="44" ht="124" customHeight="1" spans="1:4">
      <c r="A44" s="10"/>
      <c r="B44" s="7"/>
      <c r="C44" s="17" t="str">
        <f>_xlfn.DISPIMG("ID_5EE5DF3A4C4241FE97582D4711677A92",1)</f>
        <v>=DISPIMG("ID_5EE5DF3A4C4241FE97582D4711677A92",1)</v>
      </c>
      <c r="D44" s="7" t="s">
        <v>38</v>
      </c>
    </row>
    <row r="45" ht="88" customHeight="1" spans="1:4">
      <c r="A45" s="10"/>
      <c r="B45" s="7"/>
      <c r="C45" s="17" t="str">
        <f>_xlfn.DISPIMG("ID_AC4CC615670141D3861B98B64DC52F19",1)</f>
        <v>=DISPIMG("ID_AC4CC615670141D3861B98B64DC52F19",1)</v>
      </c>
      <c r="D45" s="7" t="s">
        <v>39</v>
      </c>
    </row>
    <row r="46" ht="119" customHeight="1" spans="1:4">
      <c r="A46" s="10"/>
      <c r="B46" s="7"/>
      <c r="C46" s="17" t="str">
        <f>_xlfn.DISPIMG("ID_7E990DDECCDE45C3BCA0E21769899DD4",1)</f>
        <v>=DISPIMG("ID_7E990DDECCDE45C3BCA0E21769899DD4",1)</v>
      </c>
      <c r="D46" s="7" t="s">
        <v>40</v>
      </c>
    </row>
  </sheetData>
  <mergeCells count="18">
    <mergeCell ref="A1:D1"/>
    <mergeCell ref="C28:D28"/>
    <mergeCell ref="C29:D29"/>
    <mergeCell ref="A7:A8"/>
    <mergeCell ref="A9:A11"/>
    <mergeCell ref="A12:A13"/>
    <mergeCell ref="A15:A33"/>
    <mergeCell ref="A34:A37"/>
    <mergeCell ref="A38:A39"/>
    <mergeCell ref="A40:A46"/>
    <mergeCell ref="B7:B8"/>
    <mergeCell ref="B9:B11"/>
    <mergeCell ref="B12:B13"/>
    <mergeCell ref="B15:B33"/>
    <mergeCell ref="B34:B37"/>
    <mergeCell ref="B38:B39"/>
    <mergeCell ref="B40:B46"/>
    <mergeCell ref="D9:D11"/>
  </mergeCells>
  <pageMargins left="0.236111111111111" right="0.354166666666667" top="0.275" bottom="0.236111111111111" header="0.314583333333333" footer="0.23611111111111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服装及道具汇总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五月的</cp:lastModifiedBy>
  <dcterms:created xsi:type="dcterms:W3CDTF">2025-04-24T14:30:00Z</dcterms:created>
  <dcterms:modified xsi:type="dcterms:W3CDTF">2025-05-14T07:09:50Z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AB40781732774A8EA493F37563A02143_13</vt:lpwstr>
  </property>
  <property fmtid="{D5CDD505-2E9C-101B-9397-08002B2CF9AE}" pid="3" name="KSOProductBuildVer">
    <vt:lpwstr>2052-12.1.0.21171</vt:lpwstr>
  </property>
</Properties>
</file>